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K-ARH\Spomenka Milošević\Documents\2022\Tromesečni izveštaji za 2022\II kvartal\"/>
    </mc:Choice>
  </mc:AlternateContent>
  <bookViews>
    <workbookView xWindow="0" yWindow="0" windowWidth="28800" windowHeight="12435" tabRatio="905"/>
  </bookViews>
  <sheets>
    <sheet name="Извештај о новчаним токовима" sheetId="12" r:id="rId1"/>
  </sheets>
  <calcPr calcId="15251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x:ext>
  </extLst>
</workbook>
</file>

<file path=xl/calcChain.xml><?xml version="1.0" encoding="utf-8"?>
<calcChain xmlns="http://schemas.openxmlformats.org/spreadsheetml/2006/main">
  <c r="I12" i="12" l="1"/>
  <c r="I14" i="12"/>
  <c r="I15" i="12"/>
  <c r="I16" i="12"/>
  <c r="I17" i="12"/>
  <c r="I19" i="12"/>
  <c r="I22" i="12"/>
  <c r="I23" i="12"/>
  <c r="I25" i="12"/>
  <c r="I34" i="12"/>
  <c r="I36" i="12"/>
  <c r="I39" i="12"/>
  <c r="I60" i="12"/>
  <c r="I61" i="12"/>
  <c r="I63" i="12"/>
  <c r="I64" i="12"/>
  <c r="I67" i="12"/>
  <c r="G63" i="12"/>
  <c r="H61" i="12"/>
  <c r="G61" i="12"/>
  <c r="H60" i="12"/>
  <c r="G60" i="12"/>
  <c r="G25" i="12"/>
  <c r="H39" i="12"/>
  <c r="G16" i="12"/>
  <c r="H16" i="12"/>
  <c r="H67" i="12"/>
  <c r="G67" i="12"/>
  <c r="F25" i="12"/>
  <c r="F61" i="12"/>
  <c r="F63" i="12" s="1"/>
  <c r="F67" i="12" s="1"/>
  <c r="F60" i="12"/>
  <c r="G39" i="12"/>
  <c r="F39" i="12"/>
  <c r="G34" i="12"/>
  <c r="H34" i="12"/>
  <c r="F34" i="12"/>
  <c r="G28" i="12"/>
  <c r="H28" i="12"/>
  <c r="F28" i="12"/>
  <c r="F16" i="12"/>
  <c r="F11" i="12"/>
  <c r="G11" i="12"/>
  <c r="I11" i="12"/>
</calcChain>
</file>

<file path=xl/sharedStrings.xml><?xml version="1.0" encoding="utf-8"?>
<sst xmlns="http://schemas.openxmlformats.org/spreadsheetml/2006/main" count="130" uniqueCount="125">
  <si>
    <t>Образац 1Б</t>
  </si>
  <si>
    <t xml:space="preserve">Предузеће: ЈП ''КОВИНСКИ КОМУНАЛАЦ'' КОВИН </t>
  </si>
  <si>
    <t>Матични број: 8252050</t>
  </si>
  <si>
    <t>Извештај о токовима готовине</t>
  </si>
  <si>
    <t>у 000 динарa</t>
  </si>
  <si>
    <t>ПОЗИЦИЈА</t>
  </si>
  <si>
    <t>АОП</t>
  </si>
  <si>
    <t>Реализација 01.01-31.12.2021. Претходна година</t>
  </si>
  <si>
    <t>План за 01.01-31.12.2022. Текућа година</t>
  </si>
  <si>
    <t>01.01-30.06.2022</t>
  </si>
  <si>
    <t>Проценат реализација</t>
  </si>
  <si>
    <t>План</t>
  </si>
  <si>
    <t>Реализација</t>
  </si>
  <si>
    <t>[А. ТОКОВИ ГОТОВИНЕ ИЗ ПОСЛОВНИХ АКТИВНОСТИ]</t>
  </si>
  <si>
    <t>I. Приливи готовине из пословних активности (1 до 4)</t>
  </si>
  <si>
    <t>3001</t>
  </si>
  <si>
    <t>1. Продаја и примљени аванси у земљи</t>
  </si>
  <si>
    <t>3002</t>
  </si>
  <si>
    <t>2. Продаја и примљени аванси у иностранству</t>
  </si>
  <si>
    <t>3003</t>
  </si>
  <si>
    <t>3. Примљене камате из пословних активности</t>
  </si>
  <si>
    <t>3004</t>
  </si>
  <si>
    <t>4. Остали приливи из редовног пословања</t>
  </si>
  <si>
    <t>3005</t>
  </si>
  <si>
    <t>II. Одливи готовине из пословних активности (1 до 8)</t>
  </si>
  <si>
    <t>3006</t>
  </si>
  <si>
    <t>1. Исплате добављачима и дати аванси у земљи</t>
  </si>
  <si>
    <t>3007</t>
  </si>
  <si>
    <t>2. Исплате добављачима и дати аванси у иностранству</t>
  </si>
  <si>
    <t>3008</t>
  </si>
  <si>
    <t>3. Зараде, накнаде зарада и остали лични расходи</t>
  </si>
  <si>
    <t>3009</t>
  </si>
  <si>
    <t>4. Плаћене камате у земљи</t>
  </si>
  <si>
    <t>3010</t>
  </si>
  <si>
    <t>5. Плаћене камате у иностранству</t>
  </si>
  <si>
    <t>3011</t>
  </si>
  <si>
    <t>6. Порез на добитак</t>
  </si>
  <si>
    <t>3012</t>
  </si>
  <si>
    <t>7. Одливи по основу осталих јавних прихода</t>
  </si>
  <si>
    <t>3013</t>
  </si>
  <si>
    <t>8. Остали одливи из пословних активности</t>
  </si>
  <si>
    <t>3014</t>
  </si>
  <si>
    <t>III. Нето прилив готовине из пословних активности (И - ИИ)</t>
  </si>
  <si>
    <t>3015</t>
  </si>
  <si>
    <t>IV. Нето одлив готовине из пословних активности (ИИ - И)</t>
  </si>
  <si>
    <t>3016</t>
  </si>
  <si>
    <t>Б. ТОКОВИ ГОТОВИНИЕ ИЗ АКТИВНОСТИ ИНВЕСТИРАЊА</t>
  </si>
  <si>
    <t>I. Приливи готовине из активности инвестирања (1 до 5)</t>
  </si>
  <si>
    <t>3017</t>
  </si>
  <si>
    <t>1. Продаја акција и удела</t>
  </si>
  <si>
    <t>3018</t>
  </si>
  <si>
    <t>2. Продаја нематеријалне имовине, некретнина, постројења, опреме и биолошких средстава</t>
  </si>
  <si>
    <t>3019</t>
  </si>
  <si>
    <t>3. Остали финансијски пласмани</t>
  </si>
  <si>
    <t>3020</t>
  </si>
  <si>
    <t>4. Примљене камате из активности инвестирања</t>
  </si>
  <si>
    <t>3021</t>
  </si>
  <si>
    <t>5. Примљене дивиденде</t>
  </si>
  <si>
    <t>3022</t>
  </si>
  <si>
    <t>II. Одливи готовине из активности инвестирања (1 до 3)</t>
  </si>
  <si>
    <t>3023</t>
  </si>
  <si>
    <t>1. Куповина акција и удела</t>
  </si>
  <si>
    <t>3024</t>
  </si>
  <si>
    <t>2. Куповина нематеријалне имовине, некретнина, постројења, опреме и биолошких средстава</t>
  </si>
  <si>
    <t>3025</t>
  </si>
  <si>
    <t>3026</t>
  </si>
  <si>
    <t>III. Нето прилив готовине из активности инвестирања (И - ИИ)</t>
  </si>
  <si>
    <t>3027</t>
  </si>
  <si>
    <t>IV. Нето одлив готовине из активности инвестирања (ИИ - И)</t>
  </si>
  <si>
    <t>3028</t>
  </si>
  <si>
    <t>V. ТОКОВИ ГОТОВИНЕ ИЗ АКТИВНОСТИ ФИНАНСИРАЊА</t>
  </si>
  <si>
    <t>I. Приливи готовине из активности финансирања (1 до 7)</t>
  </si>
  <si>
    <t>3029</t>
  </si>
  <si>
    <t>1. Увећање основног капитала</t>
  </si>
  <si>
    <t>3030</t>
  </si>
  <si>
    <t>2. Дугорочни кредити у земљи</t>
  </si>
  <si>
    <t>3031</t>
  </si>
  <si>
    <t>3. Дугорочни кредити у иностранству</t>
  </si>
  <si>
    <t>3032</t>
  </si>
  <si>
    <t>4. Краткорочни кредити у земљи</t>
  </si>
  <si>
    <t>3033</t>
  </si>
  <si>
    <t>5. Краткорочни кредити у иностранству</t>
  </si>
  <si>
    <t>3034</t>
  </si>
  <si>
    <t>6. Остале дугорочне обавезе</t>
  </si>
  <si>
    <t>3035</t>
  </si>
  <si>
    <t>7. Остале краткорочне обавезе</t>
  </si>
  <si>
    <t>3036</t>
  </si>
  <si>
    <t>II. Одливи готовине из активности финансирања (1 до 8)</t>
  </si>
  <si>
    <t>3037</t>
  </si>
  <si>
    <t>1. Откуп сопствених акција и удела</t>
  </si>
  <si>
    <t>3038</t>
  </si>
  <si>
    <t>3039</t>
  </si>
  <si>
    <t>3040</t>
  </si>
  <si>
    <t>3041</t>
  </si>
  <si>
    <t>3042</t>
  </si>
  <si>
    <t>6. Остале обавезе</t>
  </si>
  <si>
    <t>3043</t>
  </si>
  <si>
    <t>7. Финансијски лизинг</t>
  </si>
  <si>
    <t>3044</t>
  </si>
  <si>
    <t>8. Исплаћене дивиденде</t>
  </si>
  <si>
    <t>3045</t>
  </si>
  <si>
    <t>III. Нето прилив готовине из активности финансирања (И - ИИ)</t>
  </si>
  <si>
    <t>3046</t>
  </si>
  <si>
    <t>IV. Нето одлив готовине из активности финансирања (ИИ - И)</t>
  </si>
  <si>
    <t>3047</t>
  </si>
  <si>
    <t>Г. СВЕГА ПРИЛИВ ГОТОВИНЕ (3001 + 3017 + 3029)</t>
  </si>
  <si>
    <t>3048</t>
  </si>
  <si>
    <t>Д. СВЕГА ОДЛИВ ГОТОВИНЕ (3006 + 3023 + 3037)</t>
  </si>
  <si>
    <t>3049</t>
  </si>
  <si>
    <t>Ђ. НЕТО ПРИЛИВ ГОТОВИНЕ (3048 - 3049) ≥ 0</t>
  </si>
  <si>
    <t>3050</t>
  </si>
  <si>
    <t>Е. НЕТО ОДЛИВ ГОТОВИНЕ (3049 - 3048) ≥ 0</t>
  </si>
  <si>
    <t>3051</t>
  </si>
  <si>
    <t>Ж. ГОТОВИНА НА ПОЧЕТКУ ОБРАЧУНСКОГ ПЕРИОДА</t>
  </si>
  <si>
    <t>3052</t>
  </si>
  <si>
    <t>З. ПОЗИТИВНЕ КУРСНЕ РАЗЛИКЕ ПО ОСНОВУ ПРЕРАЧУНА ГОТОВИНЕ</t>
  </si>
  <si>
    <t>3053</t>
  </si>
  <si>
    <t>[I. НЕГАТИВНЕ КУРСНЕ РАЗЛИКЕ ПО ОСНОВУ ПРЕРАЧУНА ГОТОВИНЕ]</t>
  </si>
  <si>
    <t>3054</t>
  </si>
  <si>
    <t>Ј. ГОТОВИНА НА КРАЈУ ОБРАЧУНСКОГ ПЕРИОДА (3050 - 3051 + 3052 + 3053 - 3054)</t>
  </si>
  <si>
    <t>3055</t>
  </si>
  <si>
    <t>Датум: _________________</t>
  </si>
  <si>
    <t xml:space="preserve">                Овлашћено лице: ___________________________________</t>
  </si>
  <si>
    <t>М.П.</t>
  </si>
  <si>
    <t>у периоду  од 01.01. до 30.06.2022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</si>
</sst>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22"/>
      <name val="Times New Roman"/>
      <family val="1"/>
      <charset val="238"/>
    </font>
    <font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Arial"/>
      <family val="2"/>
      <charset val="238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2"/>
      <name val="Arial"/>
      <family val="2"/>
      <charset val="238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9" fillId="0" borderId="0" xfId="0" applyFont="1"/>
    <xf numFmtId="0" fontId="11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8" fillId="0" borderId="0" xfId="0" applyNumberFormat="1" applyFont="1" applyFill="1" applyAlignment="1" applyProtection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3" fontId="8" fillId="2" borderId="3" xfId="0" applyNumberFormat="1" applyFont="1" applyFill="1" applyBorder="1" applyAlignment="1" applyProtection="1">
      <alignment horizontal="center" vertical="center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7" fillId="2" borderId="15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13" fillId="2" borderId="7" xfId="0" applyNumberFormat="1" applyFont="1" applyFill="1" applyBorder="1" applyAlignment="1" applyProtection="1">
      <alignment vertical="center" wrapText="1"/>
    </xf>
    <xf numFmtId="0" fontId="14" fillId="2" borderId="8" xfId="0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 applyProtection="1">
      <alignment horizontal="center" vertical="center"/>
    </xf>
    <xf numFmtId="3" fontId="6" fillId="2" borderId="16" xfId="0" applyNumberFormat="1" applyFont="1" applyFill="1" applyBorder="1" applyAlignment="1" applyProtection="1">
      <alignment horizontal="center" vertical="center" wrapText="1"/>
    </xf>
    <xf numFmtId="0" fontId="13" fillId="2" borderId="17" xfId="0" applyNumberFormat="1" applyFont="1" applyFill="1" applyBorder="1" applyAlignment="1" applyProtection="1">
      <alignment vertical="center" wrapText="1"/>
    </xf>
    <xf numFmtId="0" fontId="10" fillId="2" borderId="17" xfId="0" applyNumberFormat="1" applyFont="1" applyFill="1" applyBorder="1" applyAlignment="1" applyProtection="1">
      <alignment vertical="center" wrapText="1"/>
    </xf>
    <xf numFmtId="0" fontId="13" fillId="2" borderId="2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Normal 2" xfId="1"/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73"/>
  <sheetViews>
    <sheetView tabSelected="1" topLeftCell="B61" zoomScale="60" zoomScaleNormal="60" workbookViewId="0">
      <selection activeCell="G61" sqref="G61"/>
    </sheetView>
  </sheetViews>
  <sheetFormatPr defaultColWidth="9.140625" defaultRowHeight="15.75" x14ac:dyDescent="0.25"/>
  <cols>
    <col min="1" max="1" width="9.140625" style="2" customWidth="1"/>
    <col min="2" max="2" width="13" style="2" customWidth="1"/>
    <col min="3" max="3" width="78.140625" style="2" customWidth="1"/>
    <col min="4" max="4" width="10.5703125" style="2" customWidth="1"/>
    <col min="5" max="5" width="25.85546875" style="2" customWidth="1"/>
    <col min="6" max="6" width="25" style="2" customWidth="1"/>
    <col min="7" max="7" width="25.28515625" style="2" customWidth="1"/>
    <col min="8" max="8" width="25.5703125" style="2" customWidth="1"/>
    <col min="9" max="9" width="26.42578125" style="2" customWidth="1"/>
    <col min="10" max="10" width="9.140625" style="2" customWidth="1"/>
    <col min="11" max="16384" width="9.140625" style="2"/>
  </cols>
  <sheetData>
    <row r="1" spans="2:9" x14ac:dyDescent="0.25">
      <c r="I1" s="3" t="s">
        <v>0</v>
      </c>
    </row>
    <row r="2" spans="2:9" customFormat="1" ht="18.75" customHeight="1" x14ac:dyDescent="0.3">
      <c r="B2" s="32" t="s">
        <v>1</v>
      </c>
      <c r="C2" s="32"/>
      <c r="D2" s="4"/>
    </row>
    <row r="3" spans="2:9" customFormat="1" ht="18.75" customHeight="1" x14ac:dyDescent="0.3">
      <c r="B3" s="32" t="s">
        <v>2</v>
      </c>
      <c r="C3" s="32"/>
      <c r="D3" s="4"/>
    </row>
    <row r="4" spans="2:9" customFormat="1" ht="24.95" customHeight="1" x14ac:dyDescent="0.25">
      <c r="I4" s="3"/>
    </row>
    <row r="5" spans="2:9" s="1" customFormat="1" ht="24.95" customHeight="1" x14ac:dyDescent="0.35">
      <c r="B5" s="33" t="s">
        <v>3</v>
      </c>
      <c r="C5" s="33"/>
      <c r="D5" s="33"/>
      <c r="E5" s="33"/>
      <c r="F5" s="33"/>
      <c r="G5" s="33"/>
      <c r="H5" s="33"/>
      <c r="I5" s="33"/>
    </row>
    <row r="6" spans="2:9" s="1" customFormat="1" ht="24.95" customHeight="1" x14ac:dyDescent="0.35">
      <c r="B6" s="33" t="s">
        <v>124</v>
      </c>
      <c r="C6" s="33"/>
      <c r="D6" s="33"/>
      <c r="E6" s="33"/>
      <c r="F6" s="33"/>
      <c r="G6" s="33"/>
      <c r="H6" s="33"/>
      <c r="I6" s="33"/>
    </row>
    <row r="7" spans="2:9" customFormat="1" ht="26.25" customHeight="1" thickBot="1" x14ac:dyDescent="0.45">
      <c r="B7" s="8"/>
      <c r="C7" s="8"/>
      <c r="D7" s="8"/>
      <c r="E7" s="8"/>
      <c r="F7" s="8"/>
      <c r="G7" s="8"/>
      <c r="H7" s="8"/>
      <c r="I7" s="9" t="s">
        <v>4</v>
      </c>
    </row>
    <row r="8" spans="2:9" customFormat="1" ht="30.75" customHeight="1" x14ac:dyDescent="0.2">
      <c r="B8" s="34"/>
      <c r="C8" s="36" t="s">
        <v>5</v>
      </c>
      <c r="D8" s="38" t="s">
        <v>6</v>
      </c>
      <c r="E8" s="38" t="s">
        <v>7</v>
      </c>
      <c r="F8" s="38" t="s">
        <v>8</v>
      </c>
      <c r="G8" s="40" t="s">
        <v>9</v>
      </c>
      <c r="H8" s="41"/>
      <c r="I8" s="42" t="s">
        <v>10</v>
      </c>
    </row>
    <row r="9" spans="2:9" customFormat="1" ht="75.75" customHeight="1" thickBot="1" x14ac:dyDescent="0.25">
      <c r="B9" s="35"/>
      <c r="C9" s="37"/>
      <c r="D9" s="39"/>
      <c r="E9" s="39"/>
      <c r="F9" s="39"/>
      <c r="G9" s="10" t="s">
        <v>11</v>
      </c>
      <c r="H9" s="11" t="s">
        <v>12</v>
      </c>
      <c r="I9" s="43"/>
    </row>
    <row r="10" spans="2:9" customFormat="1" ht="57" customHeight="1" x14ac:dyDescent="0.2">
      <c r="B10" s="20">
        <v>1</v>
      </c>
      <c r="C10" s="23" t="s">
        <v>13</v>
      </c>
      <c r="D10" s="24"/>
      <c r="E10" s="25"/>
      <c r="F10" s="25">
        <v>0</v>
      </c>
      <c r="G10" s="25">
        <v>0</v>
      </c>
      <c r="H10" s="25"/>
      <c r="I10" s="26">
        <v>0</v>
      </c>
    </row>
    <row r="11" spans="2:9" customFormat="1" ht="57" customHeight="1" x14ac:dyDescent="0.2">
      <c r="B11" s="20">
        <v>1</v>
      </c>
      <c r="C11" s="27" t="s">
        <v>14</v>
      </c>
      <c r="D11" s="12" t="s">
        <v>15</v>
      </c>
      <c r="E11" s="13">
        <v>251006</v>
      </c>
      <c r="F11" s="13">
        <f>F12+F13+F14+F15</f>
        <v>252800</v>
      </c>
      <c r="G11" s="13">
        <f>G12+G13+G14+G15</f>
        <v>109800</v>
      </c>
      <c r="H11" s="13">
        <v>104038</v>
      </c>
      <c r="I11" s="14">
        <f>H11/G11*100</f>
        <v>94.752276867030957</v>
      </c>
    </row>
    <row r="12" spans="2:9" customFormat="1" ht="49.5" customHeight="1" x14ac:dyDescent="0.2">
      <c r="B12" s="20">
        <v>1</v>
      </c>
      <c r="C12" s="27" t="s">
        <v>16</v>
      </c>
      <c r="D12" s="12" t="s">
        <v>17</v>
      </c>
      <c r="E12" s="13">
        <v>240349</v>
      </c>
      <c r="F12" s="13">
        <v>244000</v>
      </c>
      <c r="G12" s="13">
        <v>106500</v>
      </c>
      <c r="H12" s="13">
        <v>100010</v>
      </c>
      <c r="I12" s="14">
        <f t="shared" ref="I12:I67" si="0">H12/G12*100</f>
        <v>93.906103286384976</v>
      </c>
    </row>
    <row r="13" spans="2:9" customFormat="1" ht="58.5" customHeight="1" x14ac:dyDescent="0.2">
      <c r="B13" s="20">
        <v>1</v>
      </c>
      <c r="C13" s="27" t="s">
        <v>18</v>
      </c>
      <c r="D13" s="12" t="s">
        <v>19</v>
      </c>
      <c r="E13" s="13"/>
      <c r="F13" s="13"/>
      <c r="G13" s="13">
        <v>0</v>
      </c>
      <c r="H13" s="13"/>
      <c r="I13" s="14"/>
    </row>
    <row r="14" spans="2:9" customFormat="1" ht="67.5" customHeight="1" x14ac:dyDescent="0.2">
      <c r="B14" s="20">
        <v>1</v>
      </c>
      <c r="C14" s="27" t="s">
        <v>20</v>
      </c>
      <c r="D14" s="12" t="s">
        <v>21</v>
      </c>
      <c r="E14" s="13">
        <v>3680</v>
      </c>
      <c r="F14" s="13">
        <v>4000</v>
      </c>
      <c r="G14" s="13">
        <v>2000</v>
      </c>
      <c r="H14" s="13">
        <v>1824</v>
      </c>
      <c r="I14" s="14">
        <f t="shared" si="0"/>
        <v>91.2</v>
      </c>
    </row>
    <row r="15" spans="2:9" customFormat="1" ht="56.25" customHeight="1" x14ac:dyDescent="0.2">
      <c r="B15" s="20">
        <v>1</v>
      </c>
      <c r="C15" s="27" t="s">
        <v>22</v>
      </c>
      <c r="D15" s="12" t="s">
        <v>23</v>
      </c>
      <c r="E15" s="13">
        <v>6977</v>
      </c>
      <c r="F15" s="13">
        <v>4800</v>
      </c>
      <c r="G15" s="13">
        <v>1300</v>
      </c>
      <c r="H15" s="13">
        <v>2204</v>
      </c>
      <c r="I15" s="14">
        <f t="shared" si="0"/>
        <v>169.53846153846155</v>
      </c>
    </row>
    <row r="16" spans="2:9" customFormat="1" ht="66" customHeight="1" x14ac:dyDescent="0.2">
      <c r="B16" s="20">
        <v>1</v>
      </c>
      <c r="C16" s="27" t="s">
        <v>24</v>
      </c>
      <c r="D16" s="12" t="s">
        <v>25</v>
      </c>
      <c r="E16" s="13">
        <v>241694</v>
      </c>
      <c r="F16" s="13">
        <f>F17+F18+F19+F20+F21+F22+F23+F24</f>
        <v>238887</v>
      </c>
      <c r="G16" s="13">
        <f t="shared" ref="G16:H16" si="1">G17+G18+G19+G20+G21+G22+G23+G24</f>
        <v>101487</v>
      </c>
      <c r="H16" s="13">
        <f t="shared" si="1"/>
        <v>106881</v>
      </c>
      <c r="I16" s="14">
        <f t="shared" si="0"/>
        <v>105.31496644890478</v>
      </c>
    </row>
    <row r="17" spans="2:9" customFormat="1" ht="56.25" customHeight="1" x14ac:dyDescent="0.2">
      <c r="B17" s="20">
        <v>1</v>
      </c>
      <c r="C17" s="27" t="s">
        <v>26</v>
      </c>
      <c r="D17" s="12" t="s">
        <v>27</v>
      </c>
      <c r="E17" s="13">
        <v>79984</v>
      </c>
      <c r="F17" s="13">
        <v>85000</v>
      </c>
      <c r="G17" s="13">
        <v>31587</v>
      </c>
      <c r="H17" s="13">
        <v>33838</v>
      </c>
      <c r="I17" s="14">
        <f t="shared" si="0"/>
        <v>107.12634944755754</v>
      </c>
    </row>
    <row r="18" spans="2:9" customFormat="1" ht="62.25" customHeight="1" x14ac:dyDescent="0.2">
      <c r="B18" s="20">
        <v>1</v>
      </c>
      <c r="C18" s="27" t="s">
        <v>28</v>
      </c>
      <c r="D18" s="12" t="s">
        <v>29</v>
      </c>
      <c r="E18" s="13"/>
      <c r="F18" s="13">
        <v>0</v>
      </c>
      <c r="G18" s="13">
        <v>0</v>
      </c>
      <c r="H18" s="13"/>
      <c r="I18" s="14"/>
    </row>
    <row r="19" spans="2:9" customFormat="1" ht="53.25" customHeight="1" x14ac:dyDescent="0.2">
      <c r="B19" s="20">
        <v>1</v>
      </c>
      <c r="C19" s="27" t="s">
        <v>30</v>
      </c>
      <c r="D19" s="12" t="s">
        <v>31</v>
      </c>
      <c r="E19" s="13">
        <v>151851</v>
      </c>
      <c r="F19" s="13">
        <v>143487</v>
      </c>
      <c r="G19" s="13">
        <v>65000</v>
      </c>
      <c r="H19" s="13">
        <v>67084</v>
      </c>
      <c r="I19" s="14">
        <f t="shared" si="0"/>
        <v>103.20615384615384</v>
      </c>
    </row>
    <row r="20" spans="2:9" customFormat="1" ht="36" customHeight="1" x14ac:dyDescent="0.2">
      <c r="B20" s="20">
        <v>1</v>
      </c>
      <c r="C20" s="27" t="s">
        <v>32</v>
      </c>
      <c r="D20" s="12" t="s">
        <v>33</v>
      </c>
      <c r="E20" s="13"/>
      <c r="F20" s="13"/>
      <c r="G20" s="13">
        <v>0</v>
      </c>
      <c r="H20" s="13"/>
      <c r="I20" s="14"/>
    </row>
    <row r="21" spans="2:9" customFormat="1" ht="36" customHeight="1" x14ac:dyDescent="0.2">
      <c r="B21" s="20">
        <v>1</v>
      </c>
      <c r="C21" s="27" t="s">
        <v>34</v>
      </c>
      <c r="D21" s="12" t="s">
        <v>35</v>
      </c>
      <c r="E21" s="13"/>
      <c r="F21" s="13">
        <v>0</v>
      </c>
      <c r="G21" s="13">
        <v>0</v>
      </c>
      <c r="H21" s="13"/>
      <c r="I21" s="14"/>
    </row>
    <row r="22" spans="2:9" customFormat="1" ht="36" customHeight="1" x14ac:dyDescent="0.2">
      <c r="B22" s="20">
        <v>1</v>
      </c>
      <c r="C22" s="27" t="s">
        <v>36</v>
      </c>
      <c r="D22" s="12" t="s">
        <v>37</v>
      </c>
      <c r="E22" s="13">
        <v>206</v>
      </c>
      <c r="F22" s="13">
        <v>400</v>
      </c>
      <c r="G22" s="13">
        <v>400</v>
      </c>
      <c r="H22" s="13">
        <v>2229</v>
      </c>
      <c r="I22" s="14">
        <f t="shared" si="0"/>
        <v>557.25</v>
      </c>
    </row>
    <row r="23" spans="2:9" customFormat="1" ht="47.25" customHeight="1" x14ac:dyDescent="0.2">
      <c r="B23" s="20">
        <v>1</v>
      </c>
      <c r="C23" s="27" t="s">
        <v>38</v>
      </c>
      <c r="D23" s="12" t="s">
        <v>39</v>
      </c>
      <c r="E23" s="13">
        <v>9653</v>
      </c>
      <c r="F23" s="13">
        <v>10000</v>
      </c>
      <c r="G23" s="13">
        <v>4500</v>
      </c>
      <c r="H23" s="13">
        <v>3730</v>
      </c>
      <c r="I23" s="14">
        <f t="shared" si="0"/>
        <v>82.888888888888886</v>
      </c>
    </row>
    <row r="24" spans="2:9" customFormat="1" ht="58.5" customHeight="1" x14ac:dyDescent="0.2">
      <c r="B24" s="20">
        <v>1</v>
      </c>
      <c r="C24" s="27" t="s">
        <v>40</v>
      </c>
      <c r="D24" s="12" t="s">
        <v>41</v>
      </c>
      <c r="E24" s="13"/>
      <c r="F24" s="13"/>
      <c r="G24" s="13"/>
      <c r="H24" s="13"/>
      <c r="I24" s="14"/>
    </row>
    <row r="25" spans="2:9" customFormat="1" ht="60" customHeight="1" x14ac:dyDescent="0.2">
      <c r="B25" s="20">
        <v>1</v>
      </c>
      <c r="C25" s="27" t="s">
        <v>42</v>
      </c>
      <c r="D25" s="12" t="s">
        <v>43</v>
      </c>
      <c r="E25" s="13">
        <v>9312</v>
      </c>
      <c r="F25" s="13">
        <f>F11-F16</f>
        <v>13913</v>
      </c>
      <c r="G25" s="13">
        <f t="shared" ref="G25" si="2">G11-G16</f>
        <v>8313</v>
      </c>
      <c r="H25" s="13"/>
      <c r="I25" s="14">
        <f t="shared" si="0"/>
        <v>0</v>
      </c>
    </row>
    <row r="26" spans="2:9" customFormat="1" ht="57.75" customHeight="1" x14ac:dyDescent="0.2">
      <c r="B26" s="20">
        <v>1</v>
      </c>
      <c r="C26" s="27" t="s">
        <v>44</v>
      </c>
      <c r="D26" s="12" t="s">
        <v>45</v>
      </c>
      <c r="E26" s="13">
        <v>0</v>
      </c>
      <c r="F26" s="13">
        <v>0</v>
      </c>
      <c r="G26" s="13">
        <v>0</v>
      </c>
      <c r="H26" s="13">
        <v>2843</v>
      </c>
      <c r="I26" s="14"/>
    </row>
    <row r="27" spans="2:9" customFormat="1" ht="53.25" customHeight="1" x14ac:dyDescent="0.2">
      <c r="B27" s="20">
        <v>1</v>
      </c>
      <c r="C27" s="27" t="s">
        <v>46</v>
      </c>
      <c r="D27" s="12"/>
      <c r="E27" s="13"/>
      <c r="F27" s="13">
        <v>0</v>
      </c>
      <c r="G27" s="13">
        <v>0</v>
      </c>
      <c r="H27" s="13"/>
      <c r="I27" s="14"/>
    </row>
    <row r="28" spans="2:9" customFormat="1" ht="57" customHeight="1" x14ac:dyDescent="0.2">
      <c r="B28" s="20">
        <v>1</v>
      </c>
      <c r="C28" s="27" t="s">
        <v>47</v>
      </c>
      <c r="D28" s="12" t="s">
        <v>48</v>
      </c>
      <c r="E28" s="13">
        <v>0</v>
      </c>
      <c r="F28" s="13">
        <f>F29+F30+F31+F32+F33</f>
        <v>0</v>
      </c>
      <c r="G28" s="13">
        <f t="shared" ref="G28:H28" si="3">G29+G30+G31+G32+G33</f>
        <v>0</v>
      </c>
      <c r="H28" s="13">
        <f t="shared" si="3"/>
        <v>0</v>
      </c>
      <c r="I28" s="14"/>
    </row>
    <row r="29" spans="2:9" customFormat="1" ht="36" customHeight="1" x14ac:dyDescent="0.2">
      <c r="B29" s="20">
        <v>1</v>
      </c>
      <c r="C29" s="27" t="s">
        <v>49</v>
      </c>
      <c r="D29" s="12" t="s">
        <v>50</v>
      </c>
      <c r="E29" s="13"/>
      <c r="F29" s="13">
        <v>0</v>
      </c>
      <c r="G29" s="13">
        <v>0</v>
      </c>
      <c r="H29" s="13"/>
      <c r="I29" s="14"/>
    </row>
    <row r="30" spans="2:9" customFormat="1" ht="51" customHeight="1" x14ac:dyDescent="0.2">
      <c r="B30" s="20">
        <v>1</v>
      </c>
      <c r="C30" s="27" t="s">
        <v>51</v>
      </c>
      <c r="D30" s="12" t="s">
        <v>52</v>
      </c>
      <c r="E30" s="13"/>
      <c r="F30" s="13"/>
      <c r="G30" s="13"/>
      <c r="H30" s="13"/>
      <c r="I30" s="14"/>
    </row>
    <row r="31" spans="2:9" customFormat="1" ht="36" customHeight="1" x14ac:dyDescent="0.2">
      <c r="B31" s="20">
        <v>1</v>
      </c>
      <c r="C31" s="27" t="s">
        <v>53</v>
      </c>
      <c r="D31" s="12" t="s">
        <v>54</v>
      </c>
      <c r="E31" s="13"/>
      <c r="F31" s="13">
        <v>0</v>
      </c>
      <c r="G31" s="13">
        <v>0</v>
      </c>
      <c r="H31" s="13"/>
      <c r="I31" s="14"/>
    </row>
    <row r="32" spans="2:9" customFormat="1" ht="54.75" customHeight="1" x14ac:dyDescent="0.2">
      <c r="B32" s="20">
        <v>1</v>
      </c>
      <c r="C32" s="27" t="s">
        <v>55</v>
      </c>
      <c r="D32" s="12" t="s">
        <v>56</v>
      </c>
      <c r="E32" s="13"/>
      <c r="F32" s="13">
        <v>0</v>
      </c>
      <c r="G32" s="13">
        <v>0</v>
      </c>
      <c r="H32" s="13"/>
      <c r="I32" s="14"/>
    </row>
    <row r="33" spans="2:9" customFormat="1" ht="36" customHeight="1" x14ac:dyDescent="0.2">
      <c r="B33" s="20">
        <v>1</v>
      </c>
      <c r="C33" s="27" t="s">
        <v>57</v>
      </c>
      <c r="D33" s="12" t="s">
        <v>58</v>
      </c>
      <c r="E33" s="13"/>
      <c r="F33" s="13">
        <v>0</v>
      </c>
      <c r="G33" s="13">
        <v>0</v>
      </c>
      <c r="H33" s="13"/>
      <c r="I33" s="14"/>
    </row>
    <row r="34" spans="2:9" customFormat="1" ht="49.5" customHeight="1" x14ac:dyDescent="0.2">
      <c r="B34" s="20">
        <v>1</v>
      </c>
      <c r="C34" s="27" t="s">
        <v>59</v>
      </c>
      <c r="D34" s="12" t="s">
        <v>60</v>
      </c>
      <c r="E34" s="13">
        <v>20680</v>
      </c>
      <c r="F34" s="13">
        <f>F35+F36+F37</f>
        <v>29000</v>
      </c>
      <c r="G34" s="13">
        <f t="shared" ref="G34:H34" si="4">G35+G36+G37</f>
        <v>19000</v>
      </c>
      <c r="H34" s="13">
        <f t="shared" si="4"/>
        <v>22628</v>
      </c>
      <c r="I34" s="14">
        <f t="shared" si="0"/>
        <v>119.09473684210525</v>
      </c>
    </row>
    <row r="35" spans="2:9" customFormat="1" ht="36" customHeight="1" x14ac:dyDescent="0.2">
      <c r="B35" s="20">
        <v>1</v>
      </c>
      <c r="C35" s="27" t="s">
        <v>61</v>
      </c>
      <c r="D35" s="12" t="s">
        <v>62</v>
      </c>
      <c r="E35" s="13"/>
      <c r="F35" s="13">
        <v>0</v>
      </c>
      <c r="G35" s="13">
        <v>0</v>
      </c>
      <c r="H35" s="13"/>
      <c r="I35" s="14"/>
    </row>
    <row r="36" spans="2:9" customFormat="1" ht="81" customHeight="1" x14ac:dyDescent="0.2">
      <c r="B36" s="20">
        <v>1</v>
      </c>
      <c r="C36" s="27" t="s">
        <v>63</v>
      </c>
      <c r="D36" s="12" t="s">
        <v>64</v>
      </c>
      <c r="E36" s="13">
        <v>20680</v>
      </c>
      <c r="F36" s="13">
        <v>29000</v>
      </c>
      <c r="G36" s="13">
        <v>19000</v>
      </c>
      <c r="H36" s="13">
        <v>22628</v>
      </c>
      <c r="I36" s="14">
        <f t="shared" si="0"/>
        <v>119.09473684210525</v>
      </c>
    </row>
    <row r="37" spans="2:9" customFormat="1" ht="36" customHeight="1" x14ac:dyDescent="0.2">
      <c r="B37" s="20">
        <v>1</v>
      </c>
      <c r="C37" s="27" t="s">
        <v>53</v>
      </c>
      <c r="D37" s="12" t="s">
        <v>65</v>
      </c>
      <c r="E37" s="13"/>
      <c r="F37" s="13">
        <v>0</v>
      </c>
      <c r="G37" s="13">
        <v>0</v>
      </c>
      <c r="H37" s="13"/>
      <c r="I37" s="14"/>
    </row>
    <row r="38" spans="2:9" customFormat="1" ht="58.5" customHeight="1" x14ac:dyDescent="0.2">
      <c r="B38" s="20">
        <v>1</v>
      </c>
      <c r="C38" s="27" t="s">
        <v>66</v>
      </c>
      <c r="D38" s="12" t="s">
        <v>67</v>
      </c>
      <c r="E38" s="13">
        <v>0</v>
      </c>
      <c r="F38" s="13">
        <v>0</v>
      </c>
      <c r="G38" s="13">
        <v>0</v>
      </c>
      <c r="H38" s="13">
        <v>0</v>
      </c>
      <c r="I38" s="14"/>
    </row>
    <row r="39" spans="2:9" customFormat="1" ht="62.25" customHeight="1" x14ac:dyDescent="0.2">
      <c r="B39" s="20">
        <v>1</v>
      </c>
      <c r="C39" s="27" t="s">
        <v>68</v>
      </c>
      <c r="D39" s="12" t="s">
        <v>69</v>
      </c>
      <c r="E39" s="13">
        <v>20680</v>
      </c>
      <c r="F39" s="13">
        <f>F34-F25</f>
        <v>15087</v>
      </c>
      <c r="G39" s="13">
        <f t="shared" ref="G39:H39" si="5">G34-G25</f>
        <v>10687</v>
      </c>
      <c r="H39" s="13">
        <f t="shared" si="5"/>
        <v>22628</v>
      </c>
      <c r="I39" s="14">
        <f t="shared" si="0"/>
        <v>211.7338822868906</v>
      </c>
    </row>
    <row r="40" spans="2:9" customFormat="1" ht="60.75" customHeight="1" x14ac:dyDescent="0.2">
      <c r="B40" s="20">
        <v>1</v>
      </c>
      <c r="C40" s="27" t="s">
        <v>70</v>
      </c>
      <c r="D40" s="12"/>
      <c r="E40" s="13"/>
      <c r="F40" s="13">
        <v>0</v>
      </c>
      <c r="G40" s="13">
        <v>0</v>
      </c>
      <c r="H40" s="13"/>
      <c r="I40" s="14"/>
    </row>
    <row r="41" spans="2:9" customFormat="1" ht="62.25" customHeight="1" x14ac:dyDescent="0.2">
      <c r="B41" s="20">
        <v>1</v>
      </c>
      <c r="C41" s="27" t="s">
        <v>71</v>
      </c>
      <c r="D41" s="12" t="s">
        <v>72</v>
      </c>
      <c r="E41" s="13">
        <v>0</v>
      </c>
      <c r="F41" s="13">
        <v>0</v>
      </c>
      <c r="G41" s="13">
        <v>0</v>
      </c>
      <c r="H41" s="13">
        <v>0</v>
      </c>
      <c r="I41" s="14"/>
    </row>
    <row r="42" spans="2:9" customFormat="1" ht="36" customHeight="1" x14ac:dyDescent="0.2">
      <c r="B42" s="20">
        <v>1</v>
      </c>
      <c r="C42" s="27" t="s">
        <v>73</v>
      </c>
      <c r="D42" s="12" t="s">
        <v>74</v>
      </c>
      <c r="E42" s="13"/>
      <c r="F42" s="13">
        <v>0</v>
      </c>
      <c r="G42" s="13">
        <v>0</v>
      </c>
      <c r="H42" s="13"/>
      <c r="I42" s="14"/>
    </row>
    <row r="43" spans="2:9" customFormat="1" ht="36" customHeight="1" x14ac:dyDescent="0.2">
      <c r="B43" s="20">
        <v>1</v>
      </c>
      <c r="C43" s="27" t="s">
        <v>75</v>
      </c>
      <c r="D43" s="12" t="s">
        <v>76</v>
      </c>
      <c r="E43" s="13"/>
      <c r="F43" s="13">
        <v>0</v>
      </c>
      <c r="G43" s="13">
        <v>0</v>
      </c>
      <c r="H43" s="13"/>
      <c r="I43" s="14"/>
    </row>
    <row r="44" spans="2:9" customFormat="1" ht="36" customHeight="1" x14ac:dyDescent="0.2">
      <c r="B44" s="20">
        <v>1</v>
      </c>
      <c r="C44" s="27" t="s">
        <v>77</v>
      </c>
      <c r="D44" s="12" t="s">
        <v>78</v>
      </c>
      <c r="E44" s="13"/>
      <c r="F44" s="13">
        <v>0</v>
      </c>
      <c r="G44" s="13">
        <v>0</v>
      </c>
      <c r="H44" s="13"/>
      <c r="I44" s="14"/>
    </row>
    <row r="45" spans="2:9" customFormat="1" ht="36" customHeight="1" x14ac:dyDescent="0.2">
      <c r="B45" s="20">
        <v>1</v>
      </c>
      <c r="C45" s="27" t="s">
        <v>79</v>
      </c>
      <c r="D45" s="12" t="s">
        <v>80</v>
      </c>
      <c r="E45" s="13"/>
      <c r="F45" s="13">
        <v>0</v>
      </c>
      <c r="G45" s="13">
        <v>0</v>
      </c>
      <c r="H45" s="13"/>
      <c r="I45" s="14"/>
    </row>
    <row r="46" spans="2:9" customFormat="1" ht="60.75" customHeight="1" x14ac:dyDescent="0.2">
      <c r="B46" s="20">
        <v>1</v>
      </c>
      <c r="C46" s="27" t="s">
        <v>81</v>
      </c>
      <c r="D46" s="12" t="s">
        <v>82</v>
      </c>
      <c r="E46" s="13"/>
      <c r="F46" s="13">
        <v>0</v>
      </c>
      <c r="G46" s="13">
        <v>0</v>
      </c>
      <c r="H46" s="13"/>
      <c r="I46" s="14"/>
    </row>
    <row r="47" spans="2:9" customFormat="1" ht="36" customHeight="1" x14ac:dyDescent="0.2">
      <c r="B47" s="20">
        <v>1</v>
      </c>
      <c r="C47" s="27" t="s">
        <v>83</v>
      </c>
      <c r="D47" s="12" t="s">
        <v>84</v>
      </c>
      <c r="E47" s="13"/>
      <c r="F47" s="13">
        <v>0</v>
      </c>
      <c r="G47" s="13">
        <v>0</v>
      </c>
      <c r="H47" s="13"/>
      <c r="I47" s="14"/>
    </row>
    <row r="48" spans="2:9" customFormat="1" ht="36" customHeight="1" x14ac:dyDescent="0.2">
      <c r="B48" s="20">
        <v>1</v>
      </c>
      <c r="C48" s="27" t="s">
        <v>85</v>
      </c>
      <c r="D48" s="12" t="s">
        <v>86</v>
      </c>
      <c r="E48" s="13"/>
      <c r="F48" s="13">
        <v>0</v>
      </c>
      <c r="G48" s="13">
        <v>0</v>
      </c>
      <c r="H48" s="13"/>
      <c r="I48" s="14"/>
    </row>
    <row r="49" spans="2:9" customFormat="1" ht="57.75" customHeight="1" x14ac:dyDescent="0.2">
      <c r="B49" s="20">
        <v>1</v>
      </c>
      <c r="C49" s="27" t="s">
        <v>87</v>
      </c>
      <c r="D49" s="12" t="s">
        <v>88</v>
      </c>
      <c r="E49" s="13">
        <v>0</v>
      </c>
      <c r="F49" s="13">
        <v>0</v>
      </c>
      <c r="G49" s="13">
        <v>0</v>
      </c>
      <c r="H49" s="13">
        <v>0</v>
      </c>
      <c r="I49" s="14"/>
    </row>
    <row r="50" spans="2:9" customFormat="1" ht="36" customHeight="1" x14ac:dyDescent="0.2">
      <c r="B50" s="20">
        <v>1</v>
      </c>
      <c r="C50" s="27" t="s">
        <v>89</v>
      </c>
      <c r="D50" s="12" t="s">
        <v>90</v>
      </c>
      <c r="E50" s="13"/>
      <c r="F50" s="13">
        <v>0</v>
      </c>
      <c r="G50" s="13">
        <v>0</v>
      </c>
      <c r="H50" s="13"/>
      <c r="I50" s="14"/>
    </row>
    <row r="51" spans="2:9" customFormat="1" ht="36" customHeight="1" x14ac:dyDescent="0.2">
      <c r="B51" s="20">
        <v>1</v>
      </c>
      <c r="C51" s="27" t="s">
        <v>75</v>
      </c>
      <c r="D51" s="12" t="s">
        <v>91</v>
      </c>
      <c r="E51" s="13"/>
      <c r="F51" s="13">
        <v>0</v>
      </c>
      <c r="G51" s="13">
        <v>0</v>
      </c>
      <c r="H51" s="13"/>
      <c r="I51" s="14"/>
    </row>
    <row r="52" spans="2:9" customFormat="1" ht="36" customHeight="1" x14ac:dyDescent="0.2">
      <c r="B52" s="20">
        <v>1</v>
      </c>
      <c r="C52" s="27" t="s">
        <v>77</v>
      </c>
      <c r="D52" s="12" t="s">
        <v>92</v>
      </c>
      <c r="E52" s="13"/>
      <c r="F52" s="13">
        <v>0</v>
      </c>
      <c r="G52" s="13">
        <v>0</v>
      </c>
      <c r="H52" s="13"/>
      <c r="I52" s="14"/>
    </row>
    <row r="53" spans="2:9" customFormat="1" ht="36" customHeight="1" x14ac:dyDescent="0.2">
      <c r="B53" s="20">
        <v>1</v>
      </c>
      <c r="C53" s="27" t="s">
        <v>79</v>
      </c>
      <c r="D53" s="12" t="s">
        <v>93</v>
      </c>
      <c r="E53" s="13"/>
      <c r="F53" s="13">
        <v>0</v>
      </c>
      <c r="G53" s="13">
        <v>0</v>
      </c>
      <c r="H53" s="13"/>
      <c r="I53" s="14"/>
    </row>
    <row r="54" spans="2:9" customFormat="1" ht="53.25" customHeight="1" x14ac:dyDescent="0.2">
      <c r="B54" s="20">
        <v>1</v>
      </c>
      <c r="C54" s="27" t="s">
        <v>81</v>
      </c>
      <c r="D54" s="12" t="s">
        <v>94</v>
      </c>
      <c r="E54" s="13"/>
      <c r="F54" s="13">
        <v>0</v>
      </c>
      <c r="G54" s="13">
        <v>0</v>
      </c>
      <c r="H54" s="13"/>
      <c r="I54" s="14"/>
    </row>
    <row r="55" spans="2:9" customFormat="1" ht="36" customHeight="1" x14ac:dyDescent="0.2">
      <c r="B55" s="20">
        <v>1</v>
      </c>
      <c r="C55" s="27" t="s">
        <v>95</v>
      </c>
      <c r="D55" s="12" t="s">
        <v>96</v>
      </c>
      <c r="E55" s="13"/>
      <c r="F55" s="13">
        <v>0</v>
      </c>
      <c r="G55" s="13">
        <v>0</v>
      </c>
      <c r="H55" s="13"/>
      <c r="I55" s="14"/>
    </row>
    <row r="56" spans="2:9" customFormat="1" ht="36" customHeight="1" x14ac:dyDescent="0.2">
      <c r="B56" s="20">
        <v>1</v>
      </c>
      <c r="C56" s="27" t="s">
        <v>97</v>
      </c>
      <c r="D56" s="12" t="s">
        <v>98</v>
      </c>
      <c r="E56" s="13"/>
      <c r="F56" s="13">
        <v>0</v>
      </c>
      <c r="G56" s="13">
        <v>0</v>
      </c>
      <c r="H56" s="13"/>
      <c r="I56" s="14"/>
    </row>
    <row r="57" spans="2:9" customFormat="1" ht="36" customHeight="1" x14ac:dyDescent="0.2">
      <c r="B57" s="20">
        <v>1</v>
      </c>
      <c r="C57" s="27" t="s">
        <v>99</v>
      </c>
      <c r="D57" s="12" t="s">
        <v>100</v>
      </c>
      <c r="E57" s="13"/>
      <c r="F57" s="13">
        <v>0</v>
      </c>
      <c r="G57" s="13">
        <v>0</v>
      </c>
      <c r="H57" s="13"/>
      <c r="I57" s="14"/>
    </row>
    <row r="58" spans="2:9" customFormat="1" ht="52.5" customHeight="1" x14ac:dyDescent="0.2">
      <c r="B58" s="20">
        <v>1</v>
      </c>
      <c r="C58" s="27" t="s">
        <v>101</v>
      </c>
      <c r="D58" s="12" t="s">
        <v>102</v>
      </c>
      <c r="E58" s="13">
        <v>0</v>
      </c>
      <c r="F58" s="13"/>
      <c r="G58" s="13">
        <v>0</v>
      </c>
      <c r="H58" s="13">
        <v>0</v>
      </c>
      <c r="I58" s="14"/>
    </row>
    <row r="59" spans="2:9" customFormat="1" ht="60.75" customHeight="1" x14ac:dyDescent="0.2">
      <c r="B59" s="20">
        <v>1</v>
      </c>
      <c r="C59" s="27" t="s">
        <v>103</v>
      </c>
      <c r="D59" s="12" t="s">
        <v>104</v>
      </c>
      <c r="E59" s="13">
        <v>0</v>
      </c>
      <c r="F59" s="13"/>
      <c r="G59" s="13">
        <v>0</v>
      </c>
      <c r="H59" s="13">
        <v>0</v>
      </c>
      <c r="I59" s="14"/>
    </row>
    <row r="60" spans="2:9" customFormat="1" ht="49.5" customHeight="1" x14ac:dyDescent="0.2">
      <c r="B60" s="20">
        <v>1</v>
      </c>
      <c r="C60" s="27" t="s">
        <v>105</v>
      </c>
      <c r="D60" s="12" t="s">
        <v>106</v>
      </c>
      <c r="E60" s="13">
        <v>251006</v>
      </c>
      <c r="F60" s="13">
        <f>F11+F28+F41</f>
        <v>252800</v>
      </c>
      <c r="G60" s="13">
        <f>G11+G28+G41</f>
        <v>109800</v>
      </c>
      <c r="H60" s="13">
        <f>H11+H28+H41</f>
        <v>104038</v>
      </c>
      <c r="I60" s="14">
        <f t="shared" si="0"/>
        <v>94.752276867030957</v>
      </c>
    </row>
    <row r="61" spans="2:9" customFormat="1" ht="54.75" customHeight="1" x14ac:dyDescent="0.2">
      <c r="B61" s="20">
        <v>1</v>
      </c>
      <c r="C61" s="27" t="s">
        <v>107</v>
      </c>
      <c r="D61" s="12" t="s">
        <v>108</v>
      </c>
      <c r="E61" s="13">
        <v>262374</v>
      </c>
      <c r="F61" s="13">
        <f>F16+F34+F49</f>
        <v>267887</v>
      </c>
      <c r="G61" s="13">
        <f>G16+G34+G49</f>
        <v>120487</v>
      </c>
      <c r="H61" s="13">
        <f>H16+H34+H49</f>
        <v>129509</v>
      </c>
      <c r="I61" s="14">
        <f t="shared" si="0"/>
        <v>107.4879447575257</v>
      </c>
    </row>
    <row r="62" spans="2:9" customFormat="1" ht="58.5" customHeight="1" x14ac:dyDescent="0.2">
      <c r="B62" s="20">
        <v>1</v>
      </c>
      <c r="C62" s="27" t="s">
        <v>109</v>
      </c>
      <c r="D62" s="12" t="s">
        <v>110</v>
      </c>
      <c r="E62" s="13">
        <v>0</v>
      </c>
      <c r="F62" s="13">
        <v>0</v>
      </c>
      <c r="G62" s="13">
        <v>0</v>
      </c>
      <c r="H62" s="13">
        <v>0</v>
      </c>
      <c r="I62" s="14"/>
    </row>
    <row r="63" spans="2:9" customFormat="1" ht="54.75" customHeight="1" x14ac:dyDescent="0.2">
      <c r="B63" s="20">
        <v>1</v>
      </c>
      <c r="C63" s="27" t="s">
        <v>111</v>
      </c>
      <c r="D63" s="12" t="s">
        <v>112</v>
      </c>
      <c r="E63" s="13">
        <v>11368</v>
      </c>
      <c r="F63" s="13">
        <f>F61-F60</f>
        <v>15087</v>
      </c>
      <c r="G63" s="13">
        <f>G61-G60</f>
        <v>10687</v>
      </c>
      <c r="H63" s="13">
        <v>25471</v>
      </c>
      <c r="I63" s="14">
        <f t="shared" si="0"/>
        <v>238.33629643492094</v>
      </c>
    </row>
    <row r="64" spans="2:9" customFormat="1" ht="63.75" customHeight="1" x14ac:dyDescent="0.2">
      <c r="B64" s="20">
        <v>1</v>
      </c>
      <c r="C64" s="27" t="s">
        <v>113</v>
      </c>
      <c r="D64" s="12" t="s">
        <v>114</v>
      </c>
      <c r="E64" s="13">
        <v>75228</v>
      </c>
      <c r="F64" s="13">
        <v>32653</v>
      </c>
      <c r="G64" s="13">
        <v>32653</v>
      </c>
      <c r="H64" s="13">
        <v>63860</v>
      </c>
      <c r="I64" s="14">
        <f t="shared" si="0"/>
        <v>195.57161669678132</v>
      </c>
    </row>
    <row r="65" spans="2:12" customFormat="1" ht="101.25" customHeight="1" x14ac:dyDescent="0.2">
      <c r="B65" s="20">
        <v>1</v>
      </c>
      <c r="C65" s="27" t="s">
        <v>115</v>
      </c>
      <c r="D65" s="12" t="s">
        <v>116</v>
      </c>
      <c r="E65" s="13"/>
      <c r="F65" s="13">
        <v>0</v>
      </c>
      <c r="G65" s="13">
        <v>0</v>
      </c>
      <c r="H65" s="13"/>
      <c r="I65" s="14"/>
    </row>
    <row r="66" spans="2:12" s="5" customFormat="1" ht="69.75" customHeight="1" x14ac:dyDescent="0.35">
      <c r="B66" s="21">
        <v>1</v>
      </c>
      <c r="C66" s="28" t="s">
        <v>117</v>
      </c>
      <c r="D66" s="6" t="s">
        <v>118</v>
      </c>
      <c r="E66" s="7"/>
      <c r="F66" s="7">
        <v>0</v>
      </c>
      <c r="G66" s="7">
        <v>0</v>
      </c>
      <c r="H66" s="7"/>
      <c r="I66" s="14"/>
    </row>
    <row r="67" spans="2:12" customFormat="1" ht="89.25" customHeight="1" thickBot="1" x14ac:dyDescent="0.25">
      <c r="B67" s="22">
        <v>1</v>
      </c>
      <c r="C67" s="29" t="s">
        <v>119</v>
      </c>
      <c r="D67" s="15" t="s">
        <v>120</v>
      </c>
      <c r="E67" s="16">
        <v>63860</v>
      </c>
      <c r="F67" s="16">
        <f>F62-F63+F64+F65-F66</f>
        <v>17566</v>
      </c>
      <c r="G67" s="16">
        <f>G62-G63+G64+G65-G66</f>
        <v>21966</v>
      </c>
      <c r="H67" s="16">
        <f>H62-H63+H64+H65-H66</f>
        <v>38389</v>
      </c>
      <c r="I67" s="17">
        <f t="shared" si="0"/>
        <v>174.76554675407448</v>
      </c>
    </row>
    <row r="68" spans="2:12" ht="27.75" x14ac:dyDescent="0.4">
      <c r="B68" s="18"/>
      <c r="C68" s="18"/>
      <c r="D68" s="18"/>
      <c r="E68" s="18"/>
      <c r="F68" s="18"/>
      <c r="G68" s="18"/>
      <c r="H68" s="18"/>
      <c r="I68" s="18"/>
    </row>
    <row r="69" spans="2:12" ht="27.75" x14ac:dyDescent="0.4">
      <c r="B69" s="18"/>
      <c r="C69" s="18"/>
      <c r="D69" s="18"/>
      <c r="E69" s="18"/>
      <c r="F69" s="18"/>
      <c r="G69" s="18"/>
      <c r="H69" s="18"/>
      <c r="I69" s="18"/>
    </row>
    <row r="70" spans="2:12" ht="27.75" x14ac:dyDescent="0.4">
      <c r="B70" s="30" t="s">
        <v>121</v>
      </c>
      <c r="C70" s="30"/>
      <c r="D70" s="18"/>
      <c r="E70" s="18"/>
      <c r="F70" s="44" t="s">
        <v>122</v>
      </c>
      <c r="G70" s="44"/>
      <c r="H70" s="44"/>
      <c r="I70" s="44"/>
      <c r="J70" s="31"/>
      <c r="K70" s="31"/>
      <c r="L70" s="31"/>
    </row>
    <row r="71" spans="2:12" ht="27.75" x14ac:dyDescent="0.4">
      <c r="B71" s="18"/>
      <c r="C71" s="18"/>
      <c r="D71" s="18"/>
      <c r="E71" s="19" t="s">
        <v>123</v>
      </c>
      <c r="F71" s="18"/>
      <c r="G71" s="18"/>
      <c r="H71" s="18"/>
      <c r="I71" s="18"/>
    </row>
    <row r="72" spans="2:12" ht="27.75" x14ac:dyDescent="0.4">
      <c r="B72" s="18"/>
      <c r="C72" s="18"/>
      <c r="D72" s="18"/>
      <c r="E72" s="18"/>
      <c r="F72" s="18"/>
      <c r="G72" s="18"/>
      <c r="H72" s="18"/>
      <c r="I72" s="18"/>
    </row>
    <row r="73" spans="2:12" ht="27.75" x14ac:dyDescent="0.4">
      <c r="B73" s="18"/>
      <c r="C73" s="18"/>
      <c r="D73" s="18"/>
      <c r="E73" s="18"/>
      <c r="F73" s="18"/>
      <c r="G73" s="18"/>
      <c r="H73" s="18"/>
      <c r="I73" s="18"/>
    </row>
  </sheetData>
  <mergeCells count="14">
    <mergeCell ref="B70:C70"/>
    <mergeCell ref="J70:L70"/>
    <mergeCell ref="B2:C2"/>
    <mergeCell ref="B3:C3"/>
    <mergeCell ref="B5:I5"/>
    <mergeCell ref="B6:I6"/>
    <mergeCell ref="B8:B9"/>
    <mergeCell ref="C8:C9"/>
    <mergeCell ref="D8:D9"/>
    <mergeCell ref="E8:E9"/>
    <mergeCell ref="F8:F9"/>
    <mergeCell ref="G8:H8"/>
    <mergeCell ref="I8:I9"/>
    <mergeCell ref="F70:I70"/>
  </mergeCells>
  <phoneticPr fontId="4" type="noConversion"/>
  <pageMargins left="0.75" right="0.75" top="0.75" bottom="1" header="0.5" footer="0.5"/>
  <pageSetup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Извештај о новчаним токовима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spomenka.milosevic@jpkk.rs</cp:lastModifiedBy>
  <cp:lastPrinted>2022-08-02T08:28:04Z</cp:lastPrinted>
  <dcterms:created xsi:type="dcterms:W3CDTF">2013-03-12T08:27:17Z</dcterms:created>
  <dcterms:modified xsi:type="dcterms:W3CDTF">2022-08-02T08:28:06Z</dcterms:modified>
</cp:coreProperties>
</file>